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JOÃO PESSOA\NÃO USAR_João Pessoa Linda de viver\"/>
    </mc:Choice>
  </mc:AlternateContent>
  <xr:revisionPtr revIDLastSave="0" documentId="13_ncr:1_{9E6CCF15-E4AF-4959-8E79-284F6A47BB81}" xr6:coauthVersionLast="47" xr6:coauthVersionMax="47" xr10:uidLastSave="{00000000-0000-0000-0000-000000000000}"/>
  <bookViews>
    <workbookView xWindow="0" yWindow="0" windowWidth="19200" windowHeight="23400" xr2:uid="{81EBC761-2BE1-4DFE-B594-81A87C97DD2A}"/>
  </bookViews>
  <sheets>
    <sheet name="JOAO PESSOA LINDA DE VIVER" sheetId="4" r:id="rId1"/>
  </sheets>
  <definedNames>
    <definedName name="_xlnm.Print_Area" localSheetId="0">'JOAO PESSOA LINDA DE VIVER'!$A$3:$L$31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4" l="1"/>
  <c r="J21" i="4"/>
  <c r="G21" i="4"/>
  <c r="I18" i="4"/>
  <c r="J18" i="4" s="1"/>
  <c r="L18" i="4" s="1"/>
  <c r="I17" i="4"/>
  <c r="J17" i="4"/>
  <c r="I15" i="4"/>
  <c r="I14" i="4"/>
  <c r="I13" i="4"/>
  <c r="I19" i="4"/>
  <c r="J19" i="4" s="1"/>
  <c r="L19" i="4" s="1"/>
  <c r="I16" i="4"/>
  <c r="E17" i="4"/>
  <c r="G17" i="4" s="1"/>
  <c r="E16" i="4"/>
  <c r="G16" i="4" s="1"/>
  <c r="E15" i="4"/>
  <c r="G15" i="4" s="1"/>
  <c r="E14" i="4"/>
  <c r="G14" i="4" s="1"/>
  <c r="E13" i="4"/>
  <c r="G13" i="4" s="1"/>
  <c r="E12" i="4"/>
  <c r="E18" i="4"/>
  <c r="E19" i="4"/>
  <c r="L17" i="4" l="1"/>
  <c r="J16" i="4"/>
  <c r="L16" i="4" s="1"/>
  <c r="B31" i="4" l="1"/>
  <c r="J15" i="4" s="1"/>
  <c r="I20" i="4" l="1"/>
  <c r="I12" i="4"/>
  <c r="L15" i="4" l="1"/>
  <c r="J20" i="4" l="1"/>
  <c r="L20" i="4" s="1"/>
  <c r="J14" i="4"/>
  <c r="L14" i="4" s="1"/>
  <c r="G12" i="4" l="1"/>
  <c r="J13" i="4" l="1"/>
  <c r="L13" i="4" s="1"/>
  <c r="J12" i="4"/>
  <c r="L12" i="4" s="1"/>
</calcChain>
</file>

<file path=xl/sharedStrings.xml><?xml version="1.0" encoding="utf-8"?>
<sst xmlns="http://schemas.openxmlformats.org/spreadsheetml/2006/main" count="44" uniqueCount="42">
  <si>
    <t>PROJETO</t>
  </si>
  <si>
    <t>TOTAL DE DIAS</t>
  </si>
  <si>
    <t>INSERÇÕES
DIA</t>
  </si>
  <si>
    <t>INSERÇÕES
PERÍODO</t>
  </si>
  <si>
    <t>CONVERSÃO</t>
  </si>
  <si>
    <t xml:space="preserve"> </t>
  </si>
  <si>
    <t>TOTAL GERAL</t>
  </si>
  <si>
    <t xml:space="preserve">Rotativo: </t>
  </si>
  <si>
    <t>TOTAL (desc)</t>
  </si>
  <si>
    <t xml:space="preserve">R$ 
UNITÁRIO </t>
  </si>
  <si>
    <t xml:space="preserve">ENTREGA COMERCIAL TV
</t>
  </si>
  <si>
    <t>DESCONTO</t>
  </si>
  <si>
    <t>Emissora</t>
  </si>
  <si>
    <t>TV Correio</t>
  </si>
  <si>
    <t>Praça:</t>
  </si>
  <si>
    <t>Projeto:</t>
  </si>
  <si>
    <t>Anunciante:</t>
  </si>
  <si>
    <t>Paraiba</t>
  </si>
  <si>
    <t>R$ TOTAL</t>
  </si>
  <si>
    <t>Feed Tv correio</t>
  </si>
  <si>
    <t>Tabela de Preços: Outubro 2025</t>
  </si>
  <si>
    <t>Definir</t>
  </si>
  <si>
    <t>JOÃO PESSOA LINDA DE VIVER</t>
  </si>
  <si>
    <t>DATA INICIAL</t>
  </si>
  <si>
    <t>DATA FINAL</t>
  </si>
  <si>
    <t xml:space="preserve">Vt comemorativo Aniversário de João Pessoa </t>
  </si>
  <si>
    <t>Vinheta de abertura e encerramento Jornal da Correio especial</t>
  </si>
  <si>
    <t>Vinheta em boletim especial no Correio Manhã</t>
  </si>
  <si>
    <t>Vinheta em boletim especial no Correio Debate</t>
  </si>
  <si>
    <t>Vinheta em boletim especial no Correio Verdade</t>
  </si>
  <si>
    <t>Vinheta em boletins especiais no Correio Cidades</t>
  </si>
  <si>
    <t>Publicação de aniversário da cidade com marca do parceiro</t>
  </si>
  <si>
    <t>Comercial no break Jornal da Correio especial</t>
  </si>
  <si>
    <t>Mídia de apoio em esquema rotativo de 30"</t>
  </si>
  <si>
    <t>Jornal da Correio</t>
  </si>
  <si>
    <t>Correio Manhã</t>
  </si>
  <si>
    <t>Correio Debate</t>
  </si>
  <si>
    <t>Correio Verdade</t>
  </si>
  <si>
    <t>Correio Cidades</t>
  </si>
  <si>
    <t>Correio Esporte</t>
  </si>
  <si>
    <t>JOÃO PESSOA LINDA DE VIVER - 30 dias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</si>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</sst>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dd/mm/yy;@"/>
    <numFmt numFmtId="166" formatCode="#,##0.000"/>
    <numFmt numFmtId="167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rgb="FF0C0C0C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i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color rgb="FF0C0C0C"/>
      <name val="Calibri"/>
      <family val="2"/>
    </font>
    <font>
      <sz val="12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E5F1"/>
        <bgColor rgb="FFDBE5F1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A5A5A5"/>
      </left>
      <right style="thin">
        <color indexed="64"/>
      </right>
      <top style="thin">
        <color rgb="FFA5A5A5"/>
      </top>
      <bottom style="thin">
        <color rgb="FFA5A5A5"/>
      </bottom>
      <diagonal/>
    </border>
    <border>
      <left style="thin">
        <color theme="0"/>
      </left>
      <right style="thin">
        <color theme="0"/>
      </right>
      <top style="thin">
        <color rgb="FFA5A5A5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rgb="FFA5A5A5"/>
      </bottom>
      <diagonal/>
    </border>
    <border>
      <left/>
      <right style="thin">
        <color theme="0"/>
      </right>
      <top style="thin">
        <color theme="0"/>
      </top>
      <bottom style="thin">
        <color rgb="FFA5A5A5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164" fontId="4" fillId="4" borderId="2" xfId="0" applyNumberFormat="1" applyFont="1" applyFill="1" applyBorder="1" applyAlignment="1">
      <alignment vertical="center"/>
    </xf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164" fontId="4" fillId="4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167" fontId="6" fillId="3" borderId="1" xfId="1" applyNumberFormat="1" applyFont="1" applyFill="1" applyBorder="1" applyAlignment="1">
      <alignment horizontal="center"/>
    </xf>
    <xf numFmtId="43" fontId="5" fillId="3" borderId="1" xfId="1" applyFont="1" applyFill="1" applyBorder="1" applyAlignment="1">
      <alignment horizontal="center" vertical="center"/>
    </xf>
    <xf numFmtId="9" fontId="5" fillId="3" borderId="1" xfId="3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4" fillId="4" borderId="2" xfId="0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3" borderId="0" xfId="2" applyFont="1" applyFill="1"/>
    <xf numFmtId="17" fontId="5" fillId="3" borderId="0" xfId="0" applyNumberFormat="1" applyFont="1" applyFill="1"/>
    <xf numFmtId="0" fontId="8" fillId="0" borderId="0" xfId="0" applyFont="1"/>
    <xf numFmtId="3" fontId="5" fillId="0" borderId="0" xfId="0" applyNumberFormat="1" applyFont="1" applyAlignment="1">
      <alignment vertical="center"/>
    </xf>
    <xf numFmtId="43" fontId="6" fillId="0" borderId="0" xfId="0" applyNumberFormat="1" applyFont="1"/>
    <xf numFmtId="0" fontId="5" fillId="3" borderId="0" xfId="2" applyFont="1" applyFill="1"/>
    <xf numFmtId="44" fontId="5" fillId="3" borderId="0" xfId="5" applyFont="1" applyFill="1"/>
    <xf numFmtId="164" fontId="4" fillId="0" borderId="7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4" fontId="5" fillId="3" borderId="6" xfId="0" applyNumberFormat="1" applyFont="1" applyFill="1" applyBorder="1" applyAlignment="1">
      <alignment horizont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 vertical="center"/>
    </xf>
    <xf numFmtId="164" fontId="9" fillId="4" borderId="3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43" fontId="6" fillId="3" borderId="8" xfId="1" applyFont="1" applyFill="1" applyBorder="1" applyAlignment="1">
      <alignment horizontal="center" vertical="center" wrapText="1"/>
    </xf>
    <xf numFmtId="43" fontId="6" fillId="3" borderId="9" xfId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0" fillId="0" borderId="0" xfId="0" applyFont="1" applyAlignment="1">
      <alignment vertical="center"/>
    </xf>
  </cellXfs>
  <cellStyles count="6">
    <cellStyle name="Bom" xfId="2" builtinId="26"/>
    <cellStyle name="Moeda" xfId="5" builtinId="4"/>
    <cellStyle name="Normal" xfId="0" builtinId="0"/>
    <cellStyle name="Normal 2" xfId="4" xr:uid="{00000000-0005-0000-0000-00002F000000}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A9E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415637</xdr:colOff>
      <xdr:row>2</xdr:row>
      <xdr:rowOff>103910</xdr:rowOff>
    </xdr:from>
    <xdr:ext cx="2615044" cy="1506681"/>
    <xdr:pic>
      <xdr:nvPicPr>
        <xdr:cNvPr id="2" name="image1.png">
          <a:extLst>
            <a:ext uri="{FF2B5EF4-FFF2-40B4-BE49-F238E27FC236}">
              <a16:creationId xmlns:a16="http://schemas.microsoft.com/office/drawing/2014/main" id="{BD9CD871-5E11-472D-94A4-92FC1744D1B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27592" y="623455"/>
          <a:ext cx="2615044" cy="150668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71B8B-2A12-4009-93FA-E9905D766D88}">
  <dimension ref="A4:M38"/>
  <sheetViews>
    <sheetView showGridLines="0" tabSelected="1" zoomScale="55" zoomScaleNormal="55" zoomScaleSheetLayoutView="55" workbookViewId="0">
      <selection activeCell="D41" sqref="D41"/>
    </sheetView>
  </sheetViews>
  <sheetFormatPr defaultColWidth="13.42578125" defaultRowHeight="21" x14ac:dyDescent="0.35"/>
  <cols>
    <col min="1" max="1" width="36.5703125" style="2" customWidth="1"/>
    <col min="2" max="2" width="37" style="2" bestFit="1" customWidth="1"/>
    <col min="3" max="3" width="37" style="2" customWidth="1"/>
    <col min="4" max="4" width="147.5703125" style="2" customWidth="1"/>
    <col min="5" max="5" width="14" style="2" customWidth="1"/>
    <col min="6" max="6" width="17" style="2" bestFit="1" customWidth="1"/>
    <col min="7" max="7" width="17" style="3" customWidth="1"/>
    <col min="8" max="8" width="19.5703125" style="3" bestFit="1" customWidth="1"/>
    <col min="9" max="9" width="18.42578125" style="2" customWidth="1"/>
    <col min="10" max="10" width="17.7109375" style="4" bestFit="1" customWidth="1"/>
    <col min="11" max="11" width="16" style="4" customWidth="1"/>
    <col min="12" max="12" width="20.85546875" style="4" bestFit="1" customWidth="1"/>
    <col min="13" max="13" width="29.42578125" style="2" customWidth="1"/>
    <col min="14" max="16384" width="13.42578125" style="2"/>
  </cols>
  <sheetData>
    <row r="4" spans="1:12" x14ac:dyDescent="0.35">
      <c r="A4" s="1" t="s">
        <v>12</v>
      </c>
      <c r="B4" s="27" t="s">
        <v>13</v>
      </c>
      <c r="C4" s="28"/>
    </row>
    <row r="5" spans="1:12" x14ac:dyDescent="0.35">
      <c r="A5" s="1" t="s">
        <v>14</v>
      </c>
      <c r="B5" s="27" t="s">
        <v>17</v>
      </c>
      <c r="C5" s="28"/>
    </row>
    <row r="6" spans="1:12" x14ac:dyDescent="0.35">
      <c r="A6" s="1" t="s">
        <v>15</v>
      </c>
      <c r="B6" s="27"/>
      <c r="C6" s="28"/>
    </row>
    <row r="7" spans="1:12" x14ac:dyDescent="0.35">
      <c r="A7" s="1" t="s">
        <v>16</v>
      </c>
      <c r="B7" s="27"/>
      <c r="C7" s="28"/>
    </row>
    <row r="10" spans="1:12" ht="36.75" customHeight="1" x14ac:dyDescent="0.35">
      <c r="A10" s="33" t="s">
        <v>40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1:12" s="7" customFormat="1" ht="49.5" customHeight="1" x14ac:dyDescent="0.25">
      <c r="A11" s="5" t="s">
        <v>0</v>
      </c>
      <c r="B11" s="6" t="s">
        <v>23</v>
      </c>
      <c r="C11" s="6" t="s">
        <v>24</v>
      </c>
      <c r="D11" s="5" t="s">
        <v>10</v>
      </c>
      <c r="E11" s="6" t="s">
        <v>1</v>
      </c>
      <c r="F11" s="6" t="s">
        <v>2</v>
      </c>
      <c r="G11" s="6" t="s">
        <v>3</v>
      </c>
      <c r="H11" s="5" t="s">
        <v>4</v>
      </c>
      <c r="I11" s="5" t="s">
        <v>9</v>
      </c>
      <c r="J11" s="5" t="s">
        <v>18</v>
      </c>
      <c r="K11" s="5" t="s">
        <v>11</v>
      </c>
      <c r="L11" s="5" t="s">
        <v>8</v>
      </c>
    </row>
    <row r="12" spans="1:12" s="16" customFormat="1" x14ac:dyDescent="0.35">
      <c r="A12" s="35" t="s">
        <v>22</v>
      </c>
      <c r="B12" s="8">
        <v>46235</v>
      </c>
      <c r="C12" s="29">
        <v>46265</v>
      </c>
      <c r="D12" s="10" t="s">
        <v>25</v>
      </c>
      <c r="E12" s="11">
        <f t="shared" ref="E12:E19" si="0">(C12-B12)+1</f>
        <v>31</v>
      </c>
      <c r="F12" s="10">
        <v>2</v>
      </c>
      <c r="G12" s="11">
        <f t="shared" ref="G12:G17" si="1">F12*E12</f>
        <v>62</v>
      </c>
      <c r="H12" s="12">
        <v>0.375</v>
      </c>
      <c r="I12" s="13">
        <f t="shared" ref="I12:I18" si="2">B24</f>
        <v>4810.8</v>
      </c>
      <c r="J12" s="14">
        <f t="shared" ref="J12:J20" si="3">I12*H12*G12</f>
        <v>111851.1</v>
      </c>
      <c r="K12" s="15">
        <v>0.85</v>
      </c>
      <c r="L12" s="14">
        <f>J12-(J12*K12)</f>
        <v>16777.665000000008</v>
      </c>
    </row>
    <row r="13" spans="1:12" x14ac:dyDescent="0.35">
      <c r="A13" s="36"/>
      <c r="B13" s="29">
        <v>46239</v>
      </c>
      <c r="C13" s="29">
        <v>46239</v>
      </c>
      <c r="D13" s="9" t="s">
        <v>26</v>
      </c>
      <c r="E13" s="11">
        <f t="shared" si="0"/>
        <v>1</v>
      </c>
      <c r="F13" s="10">
        <v>2</v>
      </c>
      <c r="G13" s="11">
        <f t="shared" si="1"/>
        <v>2</v>
      </c>
      <c r="H13" s="12">
        <v>0.375</v>
      </c>
      <c r="I13" s="13">
        <f t="shared" si="2"/>
        <v>9443</v>
      </c>
      <c r="J13" s="14">
        <f t="shared" si="3"/>
        <v>7082.25</v>
      </c>
      <c r="K13" s="15">
        <v>0.85</v>
      </c>
      <c r="L13" s="14">
        <f t="shared" ref="L13" si="4">J13-(J13*K13)</f>
        <v>1062.3375000000005</v>
      </c>
    </row>
    <row r="14" spans="1:12" x14ac:dyDescent="0.35">
      <c r="A14" s="36"/>
      <c r="B14" s="29">
        <v>46239</v>
      </c>
      <c r="C14" s="29">
        <v>46239</v>
      </c>
      <c r="D14" s="9" t="s">
        <v>27</v>
      </c>
      <c r="E14" s="11">
        <f t="shared" si="0"/>
        <v>1</v>
      </c>
      <c r="F14" s="10">
        <v>1</v>
      </c>
      <c r="G14" s="11">
        <f t="shared" si="1"/>
        <v>1</v>
      </c>
      <c r="H14" s="12">
        <v>0.375</v>
      </c>
      <c r="I14" s="13">
        <f t="shared" si="2"/>
        <v>3850</v>
      </c>
      <c r="J14" s="14">
        <f t="shared" si="3"/>
        <v>1443.75</v>
      </c>
      <c r="K14" s="15">
        <v>0.85</v>
      </c>
      <c r="L14" s="14">
        <f t="shared" ref="L14:L20" si="5">J14-(J14*K14)</f>
        <v>216.5625</v>
      </c>
    </row>
    <row r="15" spans="1:12" x14ac:dyDescent="0.35">
      <c r="A15" s="36"/>
      <c r="B15" s="29">
        <v>46239</v>
      </c>
      <c r="C15" s="29">
        <v>46239</v>
      </c>
      <c r="D15" s="9" t="s">
        <v>28</v>
      </c>
      <c r="E15" s="11">
        <f t="shared" si="0"/>
        <v>1</v>
      </c>
      <c r="F15" s="10">
        <v>1</v>
      </c>
      <c r="G15" s="11">
        <f t="shared" si="1"/>
        <v>1</v>
      </c>
      <c r="H15" s="12">
        <v>0.375</v>
      </c>
      <c r="I15" s="13">
        <f t="shared" si="2"/>
        <v>6944</v>
      </c>
      <c r="J15" s="14">
        <f>I15*H15*G15</f>
        <v>2604</v>
      </c>
      <c r="K15" s="15">
        <v>0.85</v>
      </c>
      <c r="L15" s="14">
        <f t="shared" si="5"/>
        <v>390.59999999999991</v>
      </c>
    </row>
    <row r="16" spans="1:12" x14ac:dyDescent="0.35">
      <c r="A16" s="36"/>
      <c r="B16" s="29">
        <v>46239</v>
      </c>
      <c r="C16" s="29">
        <v>46239</v>
      </c>
      <c r="D16" s="9" t="s">
        <v>29</v>
      </c>
      <c r="E16" s="11">
        <f t="shared" si="0"/>
        <v>1</v>
      </c>
      <c r="F16" s="10">
        <v>1</v>
      </c>
      <c r="G16" s="11">
        <f t="shared" si="1"/>
        <v>1</v>
      </c>
      <c r="H16" s="12">
        <v>0.375</v>
      </c>
      <c r="I16" s="13">
        <f t="shared" si="2"/>
        <v>7419</v>
      </c>
      <c r="J16" s="14">
        <f>I16*H16*G16</f>
        <v>2782.125</v>
      </c>
      <c r="K16" s="15">
        <v>0.85</v>
      </c>
      <c r="L16" s="14">
        <f t="shared" ref="L16:L19" si="6">J16-(J16*K16)</f>
        <v>417.31874999999991</v>
      </c>
    </row>
    <row r="17" spans="1:13" x14ac:dyDescent="0.35">
      <c r="A17" s="36"/>
      <c r="B17" s="29">
        <v>46239</v>
      </c>
      <c r="C17" s="29">
        <v>46239</v>
      </c>
      <c r="D17" s="9" t="s">
        <v>30</v>
      </c>
      <c r="E17" s="11">
        <f t="shared" si="0"/>
        <v>1</v>
      </c>
      <c r="F17" s="10">
        <v>1</v>
      </c>
      <c r="G17" s="11">
        <f t="shared" si="1"/>
        <v>1</v>
      </c>
      <c r="H17" s="12">
        <v>0.375</v>
      </c>
      <c r="I17" s="13">
        <f t="shared" si="2"/>
        <v>6143</v>
      </c>
      <c r="J17" s="14">
        <f>I17*H17*G17</f>
        <v>2303.625</v>
      </c>
      <c r="K17" s="15">
        <v>0.85</v>
      </c>
      <c r="L17" s="14">
        <f t="shared" si="6"/>
        <v>345.54375000000005</v>
      </c>
    </row>
    <row r="18" spans="1:13" x14ac:dyDescent="0.35">
      <c r="A18" s="36"/>
      <c r="B18" s="29">
        <v>46239</v>
      </c>
      <c r="C18" s="29">
        <v>46239</v>
      </c>
      <c r="D18" s="9" t="s">
        <v>31</v>
      </c>
      <c r="E18" s="11">
        <f t="shared" si="0"/>
        <v>1</v>
      </c>
      <c r="F18" s="9">
        <v>1</v>
      </c>
      <c r="G18" s="11">
        <v>1</v>
      </c>
      <c r="H18" s="12">
        <v>1</v>
      </c>
      <c r="I18" s="13">
        <f t="shared" si="2"/>
        <v>5446</v>
      </c>
      <c r="J18" s="14">
        <f>I18*H18*G18</f>
        <v>5446</v>
      </c>
      <c r="K18" s="15">
        <v>0.85</v>
      </c>
      <c r="L18" s="14">
        <f t="shared" si="6"/>
        <v>816.90000000000055</v>
      </c>
    </row>
    <row r="19" spans="1:13" x14ac:dyDescent="0.35">
      <c r="A19" s="36"/>
      <c r="B19" s="29">
        <v>46239</v>
      </c>
      <c r="C19" s="29">
        <v>46239</v>
      </c>
      <c r="D19" s="9" t="s">
        <v>32</v>
      </c>
      <c r="E19" s="11">
        <f t="shared" si="0"/>
        <v>1</v>
      </c>
      <c r="F19" s="9">
        <v>2</v>
      </c>
      <c r="G19" s="11">
        <v>2</v>
      </c>
      <c r="H19" s="12">
        <v>1</v>
      </c>
      <c r="I19" s="13">
        <f>B25</f>
        <v>9443</v>
      </c>
      <c r="J19" s="14">
        <f t="shared" ref="J19" si="7">I19*H19*G19</f>
        <v>18886</v>
      </c>
      <c r="K19" s="15">
        <v>0.85</v>
      </c>
      <c r="L19" s="14">
        <f t="shared" si="6"/>
        <v>2832.8999999999996</v>
      </c>
    </row>
    <row r="20" spans="1:13" x14ac:dyDescent="0.35">
      <c r="A20" s="36"/>
      <c r="B20" s="37" t="s">
        <v>21</v>
      </c>
      <c r="C20" s="38"/>
      <c r="D20" s="9" t="s">
        <v>33</v>
      </c>
      <c r="E20" s="11" t="s">
        <v>21</v>
      </c>
      <c r="F20" s="9"/>
      <c r="G20" s="11">
        <v>10</v>
      </c>
      <c r="H20" s="12">
        <v>1</v>
      </c>
      <c r="I20" s="13">
        <f>B24</f>
        <v>4810.8</v>
      </c>
      <c r="J20" s="14">
        <f t="shared" si="3"/>
        <v>48108</v>
      </c>
      <c r="K20" s="15">
        <v>0.85</v>
      </c>
      <c r="L20" s="14">
        <f t="shared" si="5"/>
        <v>7216.2000000000044</v>
      </c>
    </row>
    <row r="21" spans="1:13" s="19" customFormat="1" x14ac:dyDescent="0.35">
      <c r="A21" s="30" t="s">
        <v>6</v>
      </c>
      <c r="B21" s="31"/>
      <c r="C21" s="31"/>
      <c r="D21" s="31"/>
      <c r="E21" s="31"/>
      <c r="F21" s="32"/>
      <c r="G21" s="17">
        <f>SUM(G12:G20)</f>
        <v>81</v>
      </c>
      <c r="H21" s="30" t="s">
        <v>5</v>
      </c>
      <c r="I21" s="32"/>
      <c r="J21" s="5">
        <f>SUM(J12:J20)</f>
        <v>200506.85</v>
      </c>
      <c r="K21" s="5"/>
      <c r="L21" s="5">
        <f>SUM(L12:L20)</f>
        <v>30076.027500000011</v>
      </c>
      <c r="M21" s="18"/>
    </row>
    <row r="23" spans="1:13" x14ac:dyDescent="0.35">
      <c r="A23" s="20" t="s">
        <v>20</v>
      </c>
      <c r="B23" s="21"/>
      <c r="C23" s="22"/>
      <c r="D23" s="22"/>
      <c r="H23" s="23"/>
      <c r="J23" s="24"/>
      <c r="K23" s="24"/>
      <c r="L23" s="24"/>
    </row>
    <row r="24" spans="1:13" x14ac:dyDescent="0.35">
      <c r="A24" s="25" t="s">
        <v>7</v>
      </c>
      <c r="B24" s="26">
        <v>4810.8</v>
      </c>
      <c r="C24" s="22"/>
      <c r="H24" s="2"/>
    </row>
    <row r="25" spans="1:13" x14ac:dyDescent="0.35">
      <c r="A25" s="25" t="s">
        <v>34</v>
      </c>
      <c r="B25" s="26">
        <v>9443</v>
      </c>
      <c r="C25" s="22"/>
      <c r="G25" s="2"/>
      <c r="H25" s="2"/>
    </row>
    <row r="26" spans="1:13" x14ac:dyDescent="0.35">
      <c r="A26" s="25" t="s">
        <v>35</v>
      </c>
      <c r="B26" s="26">
        <v>3850</v>
      </c>
      <c r="C26" s="22"/>
      <c r="G26" s="2"/>
      <c r="H26" s="2"/>
    </row>
    <row r="27" spans="1:13" x14ac:dyDescent="0.35">
      <c r="A27" s="25" t="s">
        <v>36</v>
      </c>
      <c r="B27" s="26">
        <v>6944</v>
      </c>
      <c r="C27" s="22"/>
      <c r="G27" s="2"/>
      <c r="H27" s="2"/>
    </row>
    <row r="28" spans="1:13" x14ac:dyDescent="0.35">
      <c r="A28" s="25" t="s">
        <v>37</v>
      </c>
      <c r="B28" s="26">
        <v>7419</v>
      </c>
      <c r="C28" s="22"/>
      <c r="G28" s="2"/>
      <c r="H28" s="2"/>
    </row>
    <row r="29" spans="1:13" x14ac:dyDescent="0.35">
      <c r="A29" s="25" t="s">
        <v>38</v>
      </c>
      <c r="B29" s="26">
        <v>6143</v>
      </c>
      <c r="C29" s="22"/>
      <c r="G29" s="2"/>
      <c r="H29" s="2"/>
    </row>
    <row r="30" spans="1:13" x14ac:dyDescent="0.35">
      <c r="A30" s="25" t="s">
        <v>39</v>
      </c>
      <c r="B30" s="26">
        <v>5446</v>
      </c>
      <c r="C30" s="22"/>
      <c r="G30" s="2"/>
      <c r="H30" s="2"/>
    </row>
    <row r="31" spans="1:13" x14ac:dyDescent="0.35">
      <c r="A31" s="25" t="s">
        <v>19</v>
      </c>
      <c r="B31" s="26">
        <f>B24/3</f>
        <v>1603.6000000000001</v>
      </c>
      <c r="C31" s="22"/>
      <c r="H31" s="2"/>
      <c r="J31" s="2"/>
      <c r="K31" s="2"/>
      <c r="L31" s="2"/>
    </row>
    <row r="32" spans="1:13" x14ac:dyDescent="0.35">
      <c r="G32" s="2"/>
      <c r="H32" s="2"/>
      <c r="J32" s="2"/>
      <c r="K32" s="2"/>
      <c r="L32" s="2"/>
    </row>
    <row r="33" spans="1:12" x14ac:dyDescent="0.35">
      <c r="G33" s="2"/>
      <c r="H33" s="2"/>
      <c r="J33" s="2"/>
      <c r="K33" s="2"/>
      <c r="L33" s="2"/>
    </row>
    <row r="34" spans="1:12" x14ac:dyDescent="0.35">
      <c r="A34" s="39" t="s">
        <v>41</v>
      </c>
      <c r="G34" s="2"/>
      <c r="H34" s="2"/>
      <c r="J34" s="2"/>
      <c r="K34" s="2"/>
      <c r="L34" s="2"/>
    </row>
    <row r="35" spans="1:12" x14ac:dyDescent="0.35">
      <c r="G35" s="2"/>
      <c r="H35" s="2"/>
      <c r="J35" s="2"/>
      <c r="K35" s="2"/>
      <c r="L35" s="2"/>
    </row>
    <row r="36" spans="1:12" x14ac:dyDescent="0.35">
      <c r="G36" s="2"/>
      <c r="H36" s="2"/>
      <c r="J36" s="2"/>
      <c r="K36" s="2"/>
      <c r="L36" s="2"/>
    </row>
    <row r="37" spans="1:12" x14ac:dyDescent="0.35">
      <c r="G37" s="2"/>
      <c r="H37" s="2"/>
      <c r="J37" s="2"/>
      <c r="K37" s="2"/>
      <c r="L37" s="2"/>
    </row>
    <row r="38" spans="1:12" x14ac:dyDescent="0.35">
      <c r="F38" s="2" t="s">
        <v>5</v>
      </c>
      <c r="G38" s="2"/>
      <c r="H38" s="2"/>
    </row>
  </sheetData>
  <mergeCells count="5">
    <mergeCell ref="A21:F21"/>
    <mergeCell ref="H21:I21"/>
    <mergeCell ref="A10:L10"/>
    <mergeCell ref="A12:A20"/>
    <mergeCell ref="B20:C2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JOAO PESSOA LINDA DE VIVER</vt:lpstr>
      <vt:lpstr>'JOAO PESSOA LINDA DE VIVER'!Area_de_impressao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Larissa do Amparo Costa</cp:lastModifiedBy>
  <cp:lastPrinted>2025-10-15T20:01:25Z</cp:lastPrinted>
  <dcterms:created xsi:type="dcterms:W3CDTF">2023-11-09T20:39:47Z</dcterms:created>
  <dcterms:modified xsi:type="dcterms:W3CDTF">2025-12-10T13:24:22Z</dcterms:modified>
</cp:coreProperties>
</file>